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<sst xmlns="http://schemas.openxmlformats.org/spreadsheetml/2006/main" count="66" uniqueCount="45">
  <si>
    <t>kapilára</t>
  </si>
  <si>
    <t>I.</t>
  </si>
  <si>
    <t>II.</t>
  </si>
  <si>
    <t>III.</t>
  </si>
  <si>
    <t>IV.</t>
  </si>
  <si>
    <t>V.</t>
  </si>
  <si>
    <t>h'</t>
  </si>
  <si>
    <r>
      <t>h</t>
    </r>
    <r>
      <rPr>
        <b/>
        <vertAlign val="subscript"/>
        <sz val="12"/>
        <rFont val="Arial"/>
        <family val="2"/>
      </rPr>
      <t>x</t>
    </r>
  </si>
  <si>
    <r>
      <t>n</t>
    </r>
    <r>
      <rPr>
        <b/>
        <vertAlign val="subscript"/>
        <sz val="12"/>
        <rFont val="Arial"/>
        <family val="2"/>
      </rPr>
      <t>1</t>
    </r>
  </si>
  <si>
    <r>
      <t>n</t>
    </r>
    <r>
      <rPr>
        <b/>
        <vertAlign val="subscript"/>
        <sz val="12"/>
        <rFont val="Arial"/>
        <family val="2"/>
      </rPr>
      <t>2</t>
    </r>
  </si>
  <si>
    <t>M</t>
  </si>
  <si>
    <t>M'</t>
  </si>
  <si>
    <t>líh</t>
  </si>
  <si>
    <t>voda</t>
  </si>
  <si>
    <t>t</t>
  </si>
  <si>
    <t>A</t>
  </si>
  <si>
    <t>B</t>
  </si>
  <si>
    <t>mereni</t>
  </si>
  <si>
    <t>suma</t>
  </si>
  <si>
    <t>suma/5</t>
  </si>
  <si>
    <t>vaha</t>
  </si>
  <si>
    <t>lih</t>
  </si>
  <si>
    <t>h'2-h'1</t>
  </si>
  <si>
    <t>h'3-h'1</t>
  </si>
  <si>
    <t>h'3-h'2</t>
  </si>
  <si>
    <t>x1</t>
  </si>
  <si>
    <t>x2</t>
  </si>
  <si>
    <t>x3</t>
  </si>
  <si>
    <t>kapilara [cm]</t>
  </si>
  <si>
    <t>g=</t>
  </si>
  <si>
    <t>h21</t>
  </si>
  <si>
    <t>h31</t>
  </si>
  <si>
    <t>h32</t>
  </si>
  <si>
    <t>1 [1,5]</t>
  </si>
  <si>
    <t>2 [1,0]</t>
  </si>
  <si>
    <t>3 [0,5]</t>
  </si>
  <si>
    <t>ro=</t>
  </si>
  <si>
    <t>o21</t>
  </si>
  <si>
    <t>o31</t>
  </si>
  <si>
    <t>o32</t>
  </si>
  <si>
    <t>*1E-3</t>
  </si>
  <si>
    <t>O_voda=</t>
  </si>
  <si>
    <t>O_lih=</t>
  </si>
  <si>
    <t>polomer kapilar</t>
  </si>
  <si>
    <t>cos uhlu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</si>
</sst>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vertAlign val="subscript"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double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2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workbookViewId="0" topLeftCell="D1">
      <selection activeCell="L18" sqref="L18"/>
    </sheetView>
  </sheetViews>
  <sheetFormatPr defaultColWidth="9.140625" defaultRowHeight="12.75"/>
  <cols>
    <col min="1" max="2" width="6.7109375" style="0" customWidth="1"/>
    <col min="3" max="5" width="15.7109375" style="0" customWidth="1"/>
    <col min="12" max="12" width="11.421875" style="0" bestFit="1" customWidth="1"/>
  </cols>
  <sheetData>
    <row r="1" spans="1:10" ht="22.5" customHeight="1">
      <c r="A1" s="40" t="s">
        <v>15</v>
      </c>
      <c r="B1" s="41"/>
      <c r="C1" s="47" t="s">
        <v>0</v>
      </c>
      <c r="D1" s="48"/>
      <c r="E1" s="49"/>
      <c r="H1" s="46" t="s">
        <v>28</v>
      </c>
      <c r="I1" s="46"/>
      <c r="J1" s="46"/>
    </row>
    <row r="2" spans="1:13" ht="22.5" customHeight="1">
      <c r="A2" s="42"/>
      <c r="B2" s="43"/>
      <c r="C2" s="19" t="s">
        <v>33</v>
      </c>
      <c r="D2" s="20" t="s">
        <v>34</v>
      </c>
      <c r="E2" s="18" t="s">
        <v>35</v>
      </c>
      <c r="G2" t="s">
        <v>17</v>
      </c>
      <c r="H2" s="36" t="s">
        <v>22</v>
      </c>
      <c r="I2" s="36" t="s">
        <v>23</v>
      </c>
      <c r="J2" s="36" t="s">
        <v>24</v>
      </c>
      <c r="K2" t="s">
        <v>25</v>
      </c>
      <c r="L2" t="s">
        <v>26</v>
      </c>
      <c r="M2" t="s">
        <v>27</v>
      </c>
    </row>
    <row r="3" spans="1:18" ht="22.5" customHeight="1">
      <c r="A3" s="37" t="s">
        <v>1</v>
      </c>
      <c r="B3" s="16" t="s">
        <v>6</v>
      </c>
      <c r="C3" s="11">
        <v>15.26</v>
      </c>
      <c r="D3" s="12">
        <v>15.925</v>
      </c>
      <c r="E3" s="10">
        <v>17.08</v>
      </c>
      <c r="G3" t="s">
        <v>1</v>
      </c>
      <c r="H3">
        <f>D3-C3</f>
        <v>0.6650000000000009</v>
      </c>
      <c r="I3">
        <f>E3-C3</f>
        <v>1.8199999999999985</v>
      </c>
      <c r="J3">
        <f>E3-D3</f>
        <v>1.1549999999999976</v>
      </c>
      <c r="K3">
        <f>C4-C3</f>
        <v>0.14000000000000057</v>
      </c>
      <c r="L3">
        <f>D4-D3</f>
        <v>0.054999999999999716</v>
      </c>
      <c r="M3">
        <f>E4-E3</f>
        <v>0.030000000000001137</v>
      </c>
      <c r="O3" t="s">
        <v>43</v>
      </c>
      <c r="R3" t="s">
        <v>44</v>
      </c>
    </row>
    <row r="4" spans="1:19" ht="22.5" customHeight="1">
      <c r="A4" s="38"/>
      <c r="B4" s="18" t="s">
        <v>7</v>
      </c>
      <c r="C4" s="1">
        <v>15.4</v>
      </c>
      <c r="D4" s="2">
        <v>15.98</v>
      </c>
      <c r="E4" s="3">
        <v>17.11</v>
      </c>
      <c r="G4" t="s">
        <v>2</v>
      </c>
      <c r="H4">
        <f>D5-C5</f>
        <v>0.6500000000000004</v>
      </c>
      <c r="I4">
        <f>E5-C5</f>
        <v>1.83</v>
      </c>
      <c r="J4">
        <f>E5-D5</f>
        <v>1.1799999999999997</v>
      </c>
      <c r="K4">
        <f>C6-C5</f>
        <v>0.15000000000000036</v>
      </c>
      <c r="L4">
        <f>D6-D5</f>
        <v>0.08000000000000007</v>
      </c>
      <c r="M4">
        <f>E6-E5</f>
        <v>0.019999999999999574</v>
      </c>
      <c r="O4">
        <v>1</v>
      </c>
      <c r="P4">
        <f>(ABS(C13-C14)+ABS(C15-C16)+ABS(C17-C18))/6</f>
        <v>1.5999999999999996</v>
      </c>
      <c r="R4">
        <v>1</v>
      </c>
      <c r="S4">
        <f>COS(2*P4*K9/(P4*P4-K9*K9))</f>
        <v>0.9717430520146723</v>
      </c>
    </row>
    <row r="5" spans="1:19" ht="22.5" customHeight="1">
      <c r="A5" s="37" t="s">
        <v>2</v>
      </c>
      <c r="B5" s="16" t="s">
        <v>6</v>
      </c>
      <c r="C5" s="11">
        <v>15.26</v>
      </c>
      <c r="D5" s="12">
        <v>15.91</v>
      </c>
      <c r="E5" s="10">
        <v>17.09</v>
      </c>
      <c r="G5" t="s">
        <v>3</v>
      </c>
      <c r="H5">
        <f>D7-C7</f>
        <v>0.6500000000000004</v>
      </c>
      <c r="I5">
        <f>E7-C7</f>
        <v>1.8099999999999987</v>
      </c>
      <c r="J5">
        <f>E7-D7</f>
        <v>1.1599999999999984</v>
      </c>
      <c r="K5">
        <f>C8-C7</f>
        <v>0.23000000000000043</v>
      </c>
      <c r="L5">
        <f>D8-D7</f>
        <v>0.0600000000000005</v>
      </c>
      <c r="M5">
        <f>E8-E7</f>
        <v>0.05000000000000071</v>
      </c>
      <c r="O5">
        <v>2</v>
      </c>
      <c r="P5">
        <f>(ABS(D13-C14)+ABS(D15-D16)+ABS(D17-D18))/6</f>
        <v>1.083333333333333</v>
      </c>
      <c r="R5">
        <v>2</v>
      </c>
      <c r="S5">
        <f>COS(2*P5*L9/(P5*P5-L9*L9))</f>
        <v>0.9936252702251429</v>
      </c>
    </row>
    <row r="6" spans="1:19" ht="22.5" customHeight="1">
      <c r="A6" s="38"/>
      <c r="B6" s="18" t="s">
        <v>7</v>
      </c>
      <c r="C6" s="1">
        <v>15.41</v>
      </c>
      <c r="D6" s="2">
        <v>15.99</v>
      </c>
      <c r="E6" s="3">
        <v>17.11</v>
      </c>
      <c r="G6" t="s">
        <v>4</v>
      </c>
      <c r="H6">
        <f>D9-C9</f>
        <v>0.6799999999999997</v>
      </c>
      <c r="I6">
        <f>E9-C9</f>
        <v>1.8599999999999977</v>
      </c>
      <c r="J6">
        <f>E9-D9</f>
        <v>1.179999999999998</v>
      </c>
      <c r="K6">
        <f>C10-C9</f>
        <v>0.1899999999999995</v>
      </c>
      <c r="L6">
        <f>D10-D9</f>
        <v>0.0600000000000005</v>
      </c>
      <c r="M6">
        <f>E10-E9</f>
        <v>0.0400000000000027</v>
      </c>
      <c r="O6">
        <v>3</v>
      </c>
      <c r="P6">
        <f>(ABS(E13-E14)+ABS(E15-E16)+ABS(E17-E18))/6</f>
        <v>0.5499999999999998</v>
      </c>
      <c r="R6">
        <v>3</v>
      </c>
      <c r="S6">
        <f>COS(2*P6*M9/(P6*P6-M9*M9))</f>
        <v>0.9903765633004177</v>
      </c>
    </row>
    <row r="7" spans="1:13" ht="22.5" customHeight="1">
      <c r="A7" s="37" t="s">
        <v>3</v>
      </c>
      <c r="B7" s="16" t="s">
        <v>6</v>
      </c>
      <c r="C7" s="11">
        <v>15.25</v>
      </c>
      <c r="D7" s="12">
        <v>15.9</v>
      </c>
      <c r="E7" s="10">
        <v>17.06</v>
      </c>
      <c r="G7" t="s">
        <v>5</v>
      </c>
      <c r="H7">
        <f>D11-C11</f>
        <v>0.6199999999999992</v>
      </c>
      <c r="I7">
        <f>E11-C11</f>
        <v>1.7799999999999994</v>
      </c>
      <c r="J7">
        <f>E11-D11</f>
        <v>1.1600000000000001</v>
      </c>
      <c r="K7">
        <f>C12-C11</f>
        <v>0.23000000000000043</v>
      </c>
      <c r="L7">
        <f>D12-D11</f>
        <v>0.05000000000000071</v>
      </c>
      <c r="M7">
        <f>E12-E11</f>
        <v>0.05000000000000071</v>
      </c>
    </row>
    <row r="8" spans="1:13" ht="22.5" customHeight="1">
      <c r="A8" s="38"/>
      <c r="B8" s="18" t="s">
        <v>7</v>
      </c>
      <c r="C8" s="1">
        <v>15.48</v>
      </c>
      <c r="D8" s="2">
        <v>15.96</v>
      </c>
      <c r="E8" s="3">
        <v>17.11</v>
      </c>
      <c r="G8" t="s">
        <v>18</v>
      </c>
      <c r="H8">
        <f aca="true" t="shared" si="0" ref="H8:M8">SUM(H3:H7)</f>
        <v>3.2650000000000006</v>
      </c>
      <c r="I8">
        <f t="shared" si="0"/>
        <v>9.099999999999994</v>
      </c>
      <c r="J8">
        <f t="shared" si="0"/>
        <v>5.834999999999994</v>
      </c>
      <c r="K8">
        <f t="shared" si="0"/>
        <v>0.9400000000000013</v>
      </c>
      <c r="L8">
        <f t="shared" si="0"/>
        <v>0.3050000000000015</v>
      </c>
      <c r="M8">
        <f t="shared" si="0"/>
        <v>0.19000000000000483</v>
      </c>
    </row>
    <row r="9" spans="1:13" ht="22.5" customHeight="1">
      <c r="A9" s="37" t="s">
        <v>4</v>
      </c>
      <c r="B9" s="16" t="s">
        <v>6</v>
      </c>
      <c r="C9" s="11">
        <v>15.22</v>
      </c>
      <c r="D9" s="12">
        <v>15.9</v>
      </c>
      <c r="E9" s="10">
        <v>17.08</v>
      </c>
      <c r="G9" t="s">
        <v>19</v>
      </c>
      <c r="H9">
        <f aca="true" t="shared" si="1" ref="H9:M9">H8/5</f>
        <v>0.6530000000000001</v>
      </c>
      <c r="I9">
        <f t="shared" si="1"/>
        <v>1.819999999999999</v>
      </c>
      <c r="J9">
        <f t="shared" si="1"/>
        <v>1.1669999999999987</v>
      </c>
      <c r="K9">
        <f t="shared" si="1"/>
        <v>0.18800000000000025</v>
      </c>
      <c r="L9">
        <f t="shared" si="1"/>
        <v>0.0610000000000003</v>
      </c>
      <c r="M9">
        <f t="shared" si="1"/>
        <v>0.038000000000000964</v>
      </c>
    </row>
    <row r="10" spans="1:5" ht="22.5" customHeight="1">
      <c r="A10" s="38"/>
      <c r="B10" s="18" t="s">
        <v>7</v>
      </c>
      <c r="C10" s="1">
        <v>15.41</v>
      </c>
      <c r="D10" s="2">
        <v>15.96</v>
      </c>
      <c r="E10" s="3">
        <v>17.12</v>
      </c>
    </row>
    <row r="11" spans="1:11" ht="22.5" customHeight="1">
      <c r="A11" s="39" t="s">
        <v>5</v>
      </c>
      <c r="B11" s="13" t="s">
        <v>6</v>
      </c>
      <c r="C11" s="5">
        <v>15.24</v>
      </c>
      <c r="D11" s="6">
        <v>15.86</v>
      </c>
      <c r="E11" s="4">
        <v>17.02</v>
      </c>
      <c r="G11" t="s">
        <v>36</v>
      </c>
      <c r="H11" s="35">
        <v>998</v>
      </c>
      <c r="I11" s="35"/>
      <c r="J11" s="35" t="s">
        <v>29</v>
      </c>
      <c r="K11">
        <v>9.81</v>
      </c>
    </row>
    <row r="12" spans="1:10" ht="22.5" customHeight="1" thickBot="1">
      <c r="A12" s="44"/>
      <c r="B12" s="14" t="s">
        <v>7</v>
      </c>
      <c r="C12" s="8">
        <v>15.47</v>
      </c>
      <c r="D12" s="9">
        <v>15.91</v>
      </c>
      <c r="E12" s="7">
        <v>17.07</v>
      </c>
      <c r="H12" t="s">
        <v>30</v>
      </c>
      <c r="I12" t="s">
        <v>31</v>
      </c>
      <c r="J12" t="s">
        <v>32</v>
      </c>
    </row>
    <row r="13" spans="1:10" ht="22.5" customHeight="1" thickTop="1">
      <c r="A13" s="45" t="s">
        <v>1</v>
      </c>
      <c r="B13" s="25" t="s">
        <v>8</v>
      </c>
      <c r="C13" s="26">
        <v>9.2</v>
      </c>
      <c r="D13" s="27">
        <v>8.7</v>
      </c>
      <c r="E13" s="28">
        <v>8.2</v>
      </c>
      <c r="H13">
        <f>H9*10-(P4-P5)/3</f>
        <v>6.357777777777779</v>
      </c>
      <c r="I13">
        <f>I9*10-(P4-P6)/3</f>
        <v>17.849999999999987</v>
      </c>
      <c r="J13">
        <f>J9*10-(P5-P6)/3</f>
        <v>11.49222222222221</v>
      </c>
    </row>
    <row r="14" spans="1:5" ht="22.5" customHeight="1">
      <c r="A14" s="38"/>
      <c r="B14" s="18" t="s">
        <v>9</v>
      </c>
      <c r="C14" s="1">
        <v>5.9</v>
      </c>
      <c r="D14" s="2">
        <v>6.8</v>
      </c>
      <c r="E14" s="3">
        <v>7.1</v>
      </c>
    </row>
    <row r="15" spans="1:10" ht="22.5" customHeight="1">
      <c r="A15" s="37" t="s">
        <v>2</v>
      </c>
      <c r="B15" s="16" t="s">
        <v>8</v>
      </c>
      <c r="C15" s="11">
        <v>9.2</v>
      </c>
      <c r="D15" s="12">
        <v>9</v>
      </c>
      <c r="E15" s="10">
        <v>8.7</v>
      </c>
      <c r="H15" t="s">
        <v>37</v>
      </c>
      <c r="I15" t="s">
        <v>38</v>
      </c>
      <c r="J15" t="s">
        <v>39</v>
      </c>
    </row>
    <row r="16" spans="1:12" ht="22.5" customHeight="1">
      <c r="A16" s="38"/>
      <c r="B16" s="18" t="s">
        <v>9</v>
      </c>
      <c r="C16" s="1">
        <v>6</v>
      </c>
      <c r="D16" s="2">
        <v>7.1</v>
      </c>
      <c r="E16" s="3">
        <v>7.6</v>
      </c>
      <c r="H16">
        <f>(((H11*K11)/2)*((P5*0.001*P4*0.001)/(P4*0.001-P5*0.001))*H13*0.001)/0.001</f>
        <v>104.41106905806453</v>
      </c>
      <c r="I16">
        <f>(((H11*K11)/2)*((P6*0.001*P4*0.001)/(P4*0.001-P6*0.001))*I13*0.001)/0.001</f>
        <v>73.23204239999993</v>
      </c>
      <c r="J16">
        <f>(((H11*K11)/2)*((P6*0.001*P5*0.001)/(P5*0.001-P6*0.001))*J13*0.001)/0.001</f>
        <v>62.84918293671866</v>
      </c>
      <c r="L16" t="s">
        <v>40</v>
      </c>
    </row>
    <row r="17" spans="1:5" ht="22.5" customHeight="1">
      <c r="A17" s="39" t="s">
        <v>3</v>
      </c>
      <c r="B17" s="13" t="s">
        <v>8</v>
      </c>
      <c r="C17" s="5">
        <v>9.1</v>
      </c>
      <c r="D17" s="6">
        <v>6.9</v>
      </c>
      <c r="E17" s="4">
        <v>8.7</v>
      </c>
    </row>
    <row r="18" spans="1:12" ht="22.5" customHeight="1">
      <c r="A18" s="38"/>
      <c r="B18" s="18" t="s">
        <v>9</v>
      </c>
      <c r="C18" s="1">
        <v>6</v>
      </c>
      <c r="D18" s="2">
        <v>8.7</v>
      </c>
      <c r="E18" s="3">
        <v>7.6</v>
      </c>
      <c r="H18" t="s">
        <v>41</v>
      </c>
      <c r="I18">
        <f>(H16+I16+J16)/3</f>
        <v>80.16409813159437</v>
      </c>
      <c r="K18" t="s">
        <v>42</v>
      </c>
      <c r="L18">
        <f>72.75*(H21/H22)</f>
        <v>22.802377265689056</v>
      </c>
    </row>
    <row r="19" ht="22.5" customHeight="1"/>
    <row r="20" spans="2:8" ht="22.5" customHeight="1">
      <c r="B20" s="34" t="s">
        <v>16</v>
      </c>
      <c r="C20" s="23" t="s">
        <v>10</v>
      </c>
      <c r="D20" s="29" t="s">
        <v>11</v>
      </c>
      <c r="E20" s="24" t="s">
        <v>14</v>
      </c>
      <c r="H20" s="36" t="s">
        <v>20</v>
      </c>
    </row>
    <row r="21" spans="2:8" ht="22.5" customHeight="1">
      <c r="B21" s="21" t="s">
        <v>12</v>
      </c>
      <c r="C21" s="15">
        <v>14.3126</v>
      </c>
      <c r="D21" s="30">
        <v>16.0332</v>
      </c>
      <c r="E21" s="33">
        <v>23.8</v>
      </c>
      <c r="G21" t="s">
        <v>21</v>
      </c>
      <c r="H21">
        <f>ABS(C21-D21)</f>
        <v>1.720600000000001</v>
      </c>
    </row>
    <row r="22" spans="2:8" ht="22.5" customHeight="1">
      <c r="B22" s="22" t="s">
        <v>13</v>
      </c>
      <c r="C22" s="17">
        <v>14.3126</v>
      </c>
      <c r="D22" s="31">
        <v>19.8021</v>
      </c>
      <c r="E22" s="32">
        <v>23.8</v>
      </c>
      <c r="G22" t="s">
        <v>13</v>
      </c>
      <c r="H22">
        <f>ABS(C22-D22)</f>
        <v>5.4895</v>
      </c>
    </row>
  </sheetData>
  <mergeCells count="11">
    <mergeCell ref="H1:J1"/>
    <mergeCell ref="C1:E1"/>
    <mergeCell ref="A3:A4"/>
    <mergeCell ref="A5:A6"/>
    <mergeCell ref="A7:A8"/>
    <mergeCell ref="A17:A18"/>
    <mergeCell ref="A1:B2"/>
    <mergeCell ref="A9:A10"/>
    <mergeCell ref="A11:A12"/>
    <mergeCell ref="A13:A14"/>
    <mergeCell ref="A15:A1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Petřík</dc:creator>
  <cp:keywords/>
  <dc:description/>
  <cp:lastModifiedBy>msloup</cp:lastModifiedBy>
  <cp:lastPrinted>2005-03-22T18:17:09Z</cp:lastPrinted>
  <dcterms:created xsi:type="dcterms:W3CDTF">2005-03-22T18:01:27Z</dcterms:created>
  <dcterms:modified xsi:type="dcterms:W3CDTF">2005-04-20T12:29:33Z</dcterms:modified>
  <cp:category/>
  <cp:version/>
  <cp:contentType/>
  <cp:contentStatus/>
</cp:coreProperties>
</file>